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ese\VT\VT 2024\VT 164\1 výzva\"/>
    </mc:Choice>
  </mc:AlternateContent>
  <xr:revisionPtr revIDLastSave="0" documentId="13_ncr:1_{4BC4ED23-369E-40AF-A8B2-77A4787F60C5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4" i="1" l="1"/>
  <c r="S15" i="1"/>
  <c r="T12" i="1"/>
  <c r="S13" i="1"/>
  <c r="S12" i="1"/>
  <c r="S14" i="1"/>
  <c r="P12" i="1"/>
  <c r="P14" i="1"/>
  <c r="T10" i="1"/>
  <c r="S11" i="1"/>
  <c r="T7" i="1" l="1"/>
  <c r="S8" i="1"/>
  <c r="S16" i="1" l="1"/>
  <c r="P16" i="1"/>
  <c r="S9" i="1"/>
  <c r="T9" i="1"/>
  <c r="S10" i="1"/>
  <c r="P9" i="1"/>
  <c r="P10" i="1"/>
  <c r="T16" i="1" l="1"/>
  <c r="P7" i="1"/>
  <c r="Q19" i="1" s="1"/>
  <c r="S7" i="1"/>
  <c r="R19" i="1" s="1"/>
</calcChain>
</file>

<file path=xl/sharedStrings.xml><?xml version="1.0" encoding="utf-8"?>
<sst xmlns="http://schemas.openxmlformats.org/spreadsheetml/2006/main" count="82" uniqueCount="60">
  <si>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</si>
  <si>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</si>
  <si>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</si>
  <si>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</si>
  <si>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</si>
  <si>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</si>
  <si>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</si>
  <si>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</si>
  <si>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</si>
  <si>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</si>
  <si>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</si>
  <si>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</si>
  <si>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>30234500-3 - Paměťová archivační média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</si>
  <si>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</si>
  <si>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</si>
  <si>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</si>
  <si>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</si>
  <si>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</si>
  <si>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</si>
  <si>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</si>
  <si>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</si>
  <si>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</si>
  <si>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</si>
  <si>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</si>
  <si>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</si>
  <si>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</si>
  <si>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</si>
  <si>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</si>
  <si>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</si>
  <si>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</si>
  <si>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</si>
  <si>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</si>
  <si>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NE</t>
  </si>
  <si>
    <t>Pokud financováno z projektových prostředků, pak ŘEŠITEL uvede: NÁZEV A ČÍSLO DOTAČNÍHO PROJEKTU</t>
  </si>
  <si>
    <t>Ing. Jiří Basl, Ph.D., 
Tel.: 37763 4249,
603 216 039</t>
  </si>
  <si>
    <t>Univerzitní 26, 
301 00 Plzeň, 
Fakulta elektrotechnická - Katedra elektroniky a informačních technologií,
místnost EK 502</t>
  </si>
  <si>
    <t>Samostatná faktura</t>
  </si>
  <si>
    <t>Notebook 16''</t>
  </si>
  <si>
    <t xml:space="preserve">Příloha č. 2 Kupní smlouvy - technická specifikace
Výpočetní technika (III.) 164 - 2024 </t>
  </si>
  <si>
    <t>Notebook 13"</t>
  </si>
  <si>
    <t>Záruka na zboží 5 let, 
servis NBD on site.</t>
  </si>
  <si>
    <t>Otočný, dotykový displej, IPS technologie, úhlopříčka 13 palců.
Výkon procesoru v Passmark CPU více než 16 000 bodů (platné ke dni 30.10.2024).
Alespoň 16 GB RAM.
Notebook musí být osazený min. 2 TB SSD (nebo větším).
Notebook musí obsahovat LTE modem.
Notebook musí být osazen webkamerou a grafickým výstupem HDMI.
Výdrž baterie alespoň 10 hodin. 
Klávesnice odolná proti polití, podsvícená.
Celokovové šasi.
Dodávka včetně napájecího adaptéru.
Dodávka včetně dotykového pera.
Záruka 5 let, servis NBD on site.</t>
  </si>
  <si>
    <t>Dokovací stanice</t>
  </si>
  <si>
    <r>
      <rPr>
        <b/>
        <sz val="11"/>
        <color theme="1"/>
        <rFont val="Calibri"/>
        <family val="2"/>
        <charset val="238"/>
        <scheme val="minor"/>
      </rPr>
      <t>Dokovací stanice, kompatibilní s pol.č. 1.</t>
    </r>
    <r>
      <rPr>
        <sz val="11"/>
        <color theme="1"/>
        <rFont val="Calibri"/>
        <family val="2"/>
        <charset val="238"/>
        <scheme val="minor"/>
      </rPr>
      <t xml:space="preserve">
Podpora min. 3 monitorů.
Min. 2x DisplayPort.
Min. 1x HDMI 2.0.
Min. 3x USB 3.0.
Min. 2x USB-C.
1x RJ-45.
Podpora Wake on Lan.
Součástí dodávky musí být napájecí adaptér..
Barva se preferuje černá.</t>
    </r>
  </si>
  <si>
    <t>do 20.12.2024</t>
  </si>
  <si>
    <r>
      <t>Operační systém Windows 11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64-bit, předinstalovaný (nesmí to být licence typu K12 (EDU)).
OS Windows požadujeme z důvodu kompatibility s interními aplikacemi ZČU (Stag, Magion,...).</t>
    </r>
  </si>
  <si>
    <t>Záruka na zboží min. 36 měsíců,
servis NBD on site.</t>
  </si>
  <si>
    <t xml:space="preserve">Operační systém Windows 11, stačí ve verzi Home, předinstalovaný (nesmí to být licence typu K12 (EDU)). 
OS Windows požadujeme z důvodu kompatibility s interními aplikacemi ZČU (Stag, Magion,...). 
Podpora prostřednictvím internetu umožňuje stahování ovladačů a manuálu z internetu adresně pro konkrétní zadaný typ (sériové číslo) zařízení. </t>
  </si>
  <si>
    <t>Výkon procesoru v Passmark CPU více než 17 600 bodů. 
Operační paměť min. 16GB LPDDR5. 
Displej 16'' IPS matný, nedotykový, rozlišení min. 1920 x 1200, svítivost min. 300 nits. 
Grafika integrovaná.   
Úložiště min. 1TB SSD. 
Webkamera min. 1080px. Interní mikrofon. 
Obsahuje integrovaný bezdrátový adaptér WiFi 6E a bluetooth min. v5.3. 
Porty min.: 
2x USB-C 3.2 Gen 2x2 (přenos dat, přenosová rychlost signálu 20 Gb/s, podpora DisplayPort 1.4, napájení notebooku),
2x USB 3.2 Gen 1, 
1x kombinovaný konektor sluchátek/mikrofonu, 
1x HDMI 2.1 (4K @60Hz), 1× RJ-45 (LAN). 
Možnost připojení dokovací stanice přes USB-C a dobíjení z této dokovací stanice. 
Podsvícená klávesnice s numerickými klávesami. Klávesnice odolná proti polití. Touchpad. 
Záruka min. 36 měsíců, servis on site.</t>
  </si>
  <si>
    <t>Externí pevný disk</t>
  </si>
  <si>
    <t>Mgr. Miroslav Zíka,
Tel.: 37763 6130</t>
  </si>
  <si>
    <t>Klatovská 51, 
301 00 Plzeň, 
Fakulta pedagogická - Katedra výpočetní a didaktické techniky,
místnost KL 221</t>
  </si>
  <si>
    <t>Notebook 15,6"</t>
  </si>
  <si>
    <t>Operační systém Windows 11, předinstalovaný (nesmí to být licence typu K12 (EDU)).
OS Windows požadujeme z důvodu kompatibility s interními aplikacemi ZČU (Stag, Magion,...).</t>
  </si>
  <si>
    <t>Notebook klasické konstrukce, materiál kov a plast.
Min. 10 jádrový procesor, 2x performence a 8x efficient, 12 vláken, výkon min. 14 500 bodů v www.cpubenchmark.net (k 12.9.2024).
Display 15,6" IPS, antireflexní, rozlišení min. 1920 x 1080.
Min. 32 GB RAM, DDR4, min. 3 200 MHz, celkový počet slotů 2.
Integrovaná grafická karta.
Min. 1T SSD NWME.
Podsvícená klávesnice s českou lokalizací a numerickým blokem.
Čtečka otisků prstů.
TPM 2.0.
Webkamera min. 720 px.
Rozhraní: HDMI, RJ-45, min. 2x USB-C a 2x USB-A (USB 3.2 Gen 1).
Bluetooth min. v5.3.
WiFi 6E.
Možnost nabíjení přes USB-C, kapacita baterie min. 42 Wh.
Napájecí adaptér součástí balení.
Prodloužená záruka na 5 let, servis NBD ONSITE.</t>
  </si>
  <si>
    <t>Prodloužená záruka na 5 let, servis NBD ONSITE.</t>
  </si>
  <si>
    <t>Notebook 14"</t>
  </si>
  <si>
    <t>Operační systém Windows 11 Pro, předinstalovaný (nesmí to být licence typu K12 (EDU)).
OS Windows požadujeme z důvodu kompatibility s interními aplikacemi ZČU (Stag, Magion,...).</t>
  </si>
  <si>
    <t>Externí pevný disk, typ úložiště HDD, kapacita minimálně 1 TB, napájení z portu, provedení disku 2,5 ", musí být kompatibilní s počítačem, minimálně USB 3.0, nízká hmotnost, provedení jednotky musí být externí.</t>
  </si>
  <si>
    <r>
      <t>Notebook klasické konstrukce, odolný, celokovová konstrukce.
Hmotnost max. 1,5 kg.
Displej IPS 14", 16:10, min. 60Hz, rozlišení min. 1920 × 1200, antireflexní, svítivost min. 300 Nits.
Min. 8jádrový CP</t>
    </r>
    <r>
      <rPr>
        <sz val="11"/>
        <rFont val="Calibri"/>
        <family val="2"/>
        <charset val="238"/>
        <scheme val="minor"/>
      </rPr>
      <t>U, frekvence CPU, min. 3GHz</t>
    </r>
    <r>
      <rPr>
        <sz val="11"/>
        <color theme="1"/>
        <rFont val="Calibri"/>
        <family val="2"/>
        <charset val="238"/>
        <scheme val="minor"/>
      </rPr>
      <t>, výkon min. 23 800 bodů v cpubenchmark.net (k 16.10.24).
Integrovaná grafická karta.
Min. 32 GB RAM, min. 4.8 GHz, minimálně 2 sloty pro RAM paměti.
SSD M.2 NVMe PCIe 4.0, kapacita min. 1 TB.
Podsvícená klávesnice s českou lokalizací, bez num. bloku.
Čtečka otisků prstů, trackpoint, bez mechaniky.
WiFi 6E a Bluetooth min. v5.3.
Konektivita: min. 1x USB 3.2, 2x USB-C, RJ-45, HDMI, combo audio jack.
Min. 1080p web kamera.
SW od výrobce pro kalibraci baterie.
Podpora nabíjení přes USB-C.
Udávaná maximální výdrž baterie min. 19 h; kapacita baterie min. 55 Wh.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</si>
</sst>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0" fontId="21" fillId="0" borderId="0"/>
    <xf numFmtId="0" fontId="12" fillId="0" borderId="0"/>
  </cellStyleXfs>
  <cellXfs count="207">
    <xf numFmtId="0" fontId="0" fillId="0" borderId="0" xfId="0"/>
    <xf numFmtId="0" fontId="0" fillId="0" borderId="0" xfId="0" applyProtection="1"/>
    <xf numFmtId="0" fontId="24" fillId="2" borderId="0" xfId="0" applyFont="1" applyFill="1" applyAlignment="1" applyProtection="1">
      <alignment horizontal="left" vertical="center" wrapText="1"/>
    </xf>
    <xf numFmtId="0" fontId="24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8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5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center" vertical="top" wrapText="1"/>
    </xf>
    <xf numFmtId="0" fontId="25" fillId="0" borderId="0" xfId="0" applyFont="1" applyAlignment="1" applyProtection="1">
      <alignment horizontal="center" vertical="top" wrapText="1"/>
    </xf>
    <xf numFmtId="0" fontId="26" fillId="0" borderId="0" xfId="0" applyFont="1" applyAlignment="1" applyProtection="1">
      <alignment horizontal="center"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3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7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3" fillId="4" borderId="7" xfId="0" applyFont="1" applyFill="1" applyBorder="1" applyAlignment="1" applyProtection="1">
      <alignment horizontal="center" vertical="center" wrapText="1"/>
    </xf>
    <xf numFmtId="0" fontId="13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3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9" fillId="2" borderId="3" xfId="0" applyFont="1" applyFill="1" applyBorder="1" applyAlignment="1" applyProtection="1">
      <alignment horizontal="center" vertical="center" textRotation="90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9" fillId="4" borderId="4" xfId="0" applyFont="1" applyFill="1" applyBorder="1" applyAlignment="1" applyProtection="1">
      <alignment horizontal="center" vertical="center" wrapText="1"/>
    </xf>
    <xf numFmtId="0" fontId="19" fillId="5" borderId="6" xfId="0" applyFont="1" applyFill="1" applyBorder="1" applyAlignment="1" applyProtection="1">
      <alignment horizontal="center" vertical="center" wrapText="1"/>
    </xf>
    <xf numFmtId="0" fontId="23" fillId="5" borderId="4" xfId="0" applyFont="1" applyFill="1" applyBorder="1" applyAlignment="1" applyProtection="1">
      <alignment horizontal="center" vertical="center" wrapText="1"/>
    </xf>
    <xf numFmtId="0" fontId="22" fillId="5" borderId="4" xfId="0" applyFont="1" applyFill="1" applyBorder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7" xfId="0" applyNumberForma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4" fillId="3" borderId="18" xfId="0" applyFont="1" applyFill="1" applyBorder="1" applyAlignment="1" applyProtection="1">
      <alignment horizontal="left" vertical="center" wrapText="1" indent="1"/>
    </xf>
    <xf numFmtId="0" fontId="6" fillId="3" borderId="19" xfId="0" applyFont="1" applyFill="1" applyBorder="1" applyAlignment="1" applyProtection="1">
      <alignment horizontal="center" vertical="center" wrapText="1"/>
    </xf>
    <xf numFmtId="0" fontId="9" fillId="3" borderId="19" xfId="0" applyFont="1" applyFill="1" applyBorder="1" applyAlignment="1" applyProtection="1">
      <alignment horizontal="center" vertical="center" wrapText="1"/>
    </xf>
    <xf numFmtId="0" fontId="8" fillId="3" borderId="19" xfId="0" applyFont="1" applyFill="1" applyBorder="1" applyAlignment="1" applyProtection="1">
      <alignment horizontal="center" vertical="center" wrapText="1"/>
    </xf>
    <xf numFmtId="0" fontId="16" fillId="6" borderId="12" xfId="0" applyFont="1" applyFill="1" applyBorder="1" applyAlignment="1" applyProtection="1">
      <alignment horizontal="center" vertical="center" wrapText="1"/>
    </xf>
    <xf numFmtId="0" fontId="5" fillId="6" borderId="19" xfId="0" applyFont="1" applyFill="1" applyBorder="1" applyAlignment="1" applyProtection="1">
      <alignment horizontal="center" vertical="center" wrapText="1"/>
    </xf>
    <xf numFmtId="0" fontId="4" fillId="6" borderId="19" xfId="0" applyFont="1" applyFill="1" applyBorder="1" applyAlignment="1" applyProtection="1">
      <alignment horizontal="center" vertical="center" wrapText="1"/>
    </xf>
    <xf numFmtId="0" fontId="13" fillId="3" borderId="19" xfId="0" applyFont="1" applyFill="1" applyBorder="1" applyAlignment="1" applyProtection="1">
      <alignment horizontal="center" vertical="center" wrapTex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10" fillId="3" borderId="12" xfId="0" applyFont="1" applyFill="1" applyBorder="1" applyAlignment="1" applyProtection="1">
      <alignment horizontal="center" vertical="center" wrapText="1"/>
    </xf>
    <xf numFmtId="0" fontId="11" fillId="3" borderId="12" xfId="0" applyFon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left" vertical="center" wrapText="1" indent="1"/>
    </xf>
    <xf numFmtId="0" fontId="27" fillId="4" borderId="13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9" fillId="3" borderId="13" xfId="0" applyFont="1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0" fontId="16" fillId="6" borderId="15" xfId="0" applyFont="1" applyFill="1" applyBorder="1" applyAlignment="1" applyProtection="1">
      <alignment horizontal="center" vertical="center" wrapText="1"/>
    </xf>
    <xf numFmtId="0" fontId="5" fillId="6" borderId="13" xfId="0" applyFont="1" applyFill="1" applyBorder="1" applyAlignment="1" applyProtection="1">
      <alignment horizontal="center" vertical="center" wrapText="1"/>
    </xf>
    <xf numFmtId="0" fontId="13" fillId="3" borderId="13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10" fillId="3" borderId="13" xfId="0" applyFont="1" applyFill="1" applyBorder="1" applyAlignment="1" applyProtection="1">
      <alignment horizontal="center" vertical="center" wrapText="1"/>
    </xf>
    <xf numFmtId="0" fontId="11" fillId="3" borderId="15" xfId="0" applyFont="1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7" fillId="3" borderId="21" xfId="0" applyFont="1" applyFill="1" applyBorder="1" applyAlignment="1" applyProtection="1">
      <alignment horizontal="center" vertical="center" wrapTex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4" fillId="3" borderId="21" xfId="0" applyFont="1" applyFill="1" applyBorder="1" applyAlignment="1" applyProtection="1">
      <alignment horizontal="left" vertical="center" wrapText="1" indent="1"/>
    </xf>
    <xf numFmtId="0" fontId="27" fillId="4" borderId="21" xfId="0" applyFont="1" applyFill="1" applyBorder="1" applyAlignment="1" applyProtection="1">
      <alignment horizontal="center" vertical="center" wrapText="1"/>
    </xf>
    <xf numFmtId="0" fontId="6" fillId="3" borderId="21" xfId="0" applyFont="1" applyFill="1" applyBorder="1" applyAlignment="1" applyProtection="1">
      <alignment horizontal="center" vertical="center" wrapText="1"/>
    </xf>
    <xf numFmtId="0" fontId="9" fillId="3" borderId="21" xfId="0" applyFont="1" applyFill="1" applyBorder="1" applyAlignment="1" applyProtection="1">
      <alignment horizontal="center" vertical="center" wrapText="1"/>
    </xf>
    <xf numFmtId="0" fontId="8" fillId="3" borderId="21" xfId="0" applyFont="1" applyFill="1" applyBorder="1" applyAlignment="1" applyProtection="1">
      <alignment horizontal="center" vertical="center" wrapText="1"/>
    </xf>
    <xf numFmtId="0" fontId="16" fillId="6" borderId="21" xfId="0" applyFont="1" applyFill="1" applyBorder="1" applyAlignment="1" applyProtection="1">
      <alignment horizontal="center" vertical="center" wrapText="1"/>
    </xf>
    <xf numFmtId="0" fontId="5" fillId="6" borderId="21" xfId="0" applyFont="1" applyFill="1" applyBorder="1" applyAlignment="1" applyProtection="1">
      <alignment horizontal="center" vertical="center" wrapText="1"/>
    </xf>
    <xf numFmtId="0" fontId="13" fillId="3" borderId="21" xfId="0" applyFont="1" applyFill="1" applyBorder="1" applyAlignment="1" applyProtection="1">
      <alignment horizontal="center" vertical="center" wrapTex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3" borderId="21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10" fillId="3" borderId="22" xfId="0" applyFont="1" applyFill="1" applyBorder="1" applyAlignment="1" applyProtection="1">
      <alignment horizontal="center" vertical="center" wrapText="1"/>
    </xf>
    <xf numFmtId="0" fontId="11" fillId="3" borderId="21" xfId="0" applyFont="1" applyFill="1" applyBorder="1" applyAlignment="1" applyProtection="1">
      <alignment horizontal="center" vertical="center" wrapText="1"/>
    </xf>
    <xf numFmtId="3" fontId="0" fillId="2" borderId="23" xfId="0" applyNumberForma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3" fontId="0" fillId="3" borderId="2" xfId="0" applyNumberForma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4" fillId="3" borderId="24" xfId="0" applyFont="1" applyFill="1" applyBorder="1" applyAlignment="1" applyProtection="1">
      <alignment horizontal="left" vertical="center" wrapText="1" indent="1"/>
    </xf>
    <xf numFmtId="0" fontId="4" fillId="3" borderId="2" xfId="0" applyFont="1" applyFill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0" fontId="16" fillId="6" borderId="2" xfId="0" applyFont="1" applyFill="1" applyBorder="1" applyAlignment="1" applyProtection="1">
      <alignment horizontal="center" vertical="center" wrapText="1"/>
    </xf>
    <xf numFmtId="0" fontId="4" fillId="6" borderId="2" xfId="0" applyFont="1" applyFill="1" applyBorder="1" applyAlignment="1" applyProtection="1">
      <alignment horizontal="center" vertical="center" wrapText="1"/>
    </xf>
    <xf numFmtId="0" fontId="13" fillId="3" borderId="2" xfId="0" applyFont="1" applyFill="1" applyBorder="1" applyAlignment="1" applyProtection="1">
      <alignment horizontal="center" vertical="center" wrapText="1"/>
    </xf>
    <xf numFmtId="164" fontId="0" fillId="0" borderId="2" xfId="0" applyNumberFormat="1" applyBorder="1" applyAlignment="1" applyProtection="1">
      <alignment horizontal="right" vertical="center" indent="1"/>
    </xf>
    <xf numFmtId="164" fontId="0" fillId="3" borderId="2" xfId="0" applyNumberFormat="1" applyFill="1" applyBorder="1" applyAlignment="1" applyProtection="1">
      <alignment horizontal="right" vertical="center" indent="1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" xfId="0" applyBorder="1" applyAlignment="1" applyProtection="1">
      <alignment horizontal="center" vertical="center"/>
    </xf>
    <xf numFmtId="0" fontId="10" fillId="3" borderId="2" xfId="0" applyFont="1" applyFill="1" applyBorder="1" applyAlignment="1" applyProtection="1">
      <alignment horizontal="center" vertical="center" wrapText="1"/>
    </xf>
    <xf numFmtId="0" fontId="11" fillId="3" borderId="2" xfId="0" applyFont="1" applyFill="1" applyBorder="1" applyAlignment="1" applyProtection="1">
      <alignment horizontal="center" vertical="center" wrapText="1"/>
    </xf>
    <xf numFmtId="3" fontId="0" fillId="2" borderId="25" xfId="0" applyNumberFormat="1" applyFill="1" applyBorder="1" applyAlignment="1" applyProtection="1">
      <alignment horizontal="center" vertical="center" wrapText="1"/>
    </xf>
    <xf numFmtId="0" fontId="7" fillId="3" borderId="22" xfId="0" applyFont="1" applyFill="1" applyBorder="1" applyAlignment="1" applyProtection="1">
      <alignment horizontal="center" vertical="center" wrapTex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3" borderId="22" xfId="0" applyFill="1" applyBorder="1" applyAlignment="1" applyProtection="1">
      <alignment horizontal="center" vertical="center" wrapText="1"/>
    </xf>
    <xf numFmtId="0" fontId="4" fillId="3" borderId="22" xfId="0" applyFont="1" applyFill="1" applyBorder="1" applyAlignment="1" applyProtection="1">
      <alignment horizontal="left" vertical="center" wrapText="1" indent="1"/>
    </xf>
    <xf numFmtId="0" fontId="27" fillId="4" borderId="22" xfId="0" applyFont="1" applyFill="1" applyBorder="1" applyAlignment="1" applyProtection="1">
      <alignment horizontal="center" vertical="center" wrapText="1"/>
    </xf>
    <xf numFmtId="0" fontId="4" fillId="3" borderId="22" xfId="0" applyFont="1" applyFill="1" applyBorder="1" applyAlignment="1" applyProtection="1">
      <alignment horizontal="center" vertical="center" wrapText="1"/>
    </xf>
    <xf numFmtId="0" fontId="9" fillId="3" borderId="22" xfId="0" applyFont="1" applyFill="1" applyBorder="1" applyAlignment="1" applyProtection="1">
      <alignment horizontal="center" vertical="center" wrapText="1"/>
    </xf>
    <xf numFmtId="0" fontId="8" fillId="3" borderId="22" xfId="0" applyFont="1" applyFill="1" applyBorder="1" applyAlignment="1" applyProtection="1">
      <alignment horizontal="center" vertical="center" wrapText="1"/>
    </xf>
    <xf numFmtId="0" fontId="16" fillId="6" borderId="22" xfId="0" applyFont="1" applyFill="1" applyBorder="1" applyAlignment="1" applyProtection="1">
      <alignment horizontal="center" vertical="center" wrapText="1"/>
    </xf>
    <xf numFmtId="0" fontId="4" fillId="6" borderId="22" xfId="0" applyFont="1" applyFill="1" applyBorder="1" applyAlignment="1" applyProtection="1">
      <alignment horizontal="center" vertical="center" wrapText="1"/>
    </xf>
    <xf numFmtId="0" fontId="13" fillId="3" borderId="22" xfId="0" applyFont="1" applyFill="1" applyBorder="1" applyAlignment="1" applyProtection="1">
      <alignment horizontal="center" vertical="center" wrapText="1"/>
    </xf>
    <xf numFmtId="164" fontId="0" fillId="0" borderId="22" xfId="0" applyNumberFormat="1" applyBorder="1" applyAlignment="1" applyProtection="1">
      <alignment horizontal="right" vertical="center" indent="1"/>
    </xf>
    <xf numFmtId="164" fontId="0" fillId="3" borderId="22" xfId="0" applyNumberFormat="1" applyFill="1" applyBorder="1" applyAlignment="1" applyProtection="1">
      <alignment horizontal="right" vertical="center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11" fillId="3" borderId="22" xfId="0" applyFont="1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center" vertical="center" wrapText="1"/>
    </xf>
    <xf numFmtId="0" fontId="3" fillId="3" borderId="24" xfId="0" applyFont="1" applyFill="1" applyBorder="1" applyAlignment="1" applyProtection="1">
      <alignment horizontal="left" vertical="center" wrapText="1" indent="1"/>
    </xf>
    <xf numFmtId="0" fontId="3" fillId="6" borderId="2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left" vertical="center" wrapText="1" indent="1"/>
    </xf>
    <xf numFmtId="0" fontId="27" fillId="4" borderId="15" xfId="0" applyFon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3" fillId="6" borderId="13" xfId="0" applyFont="1" applyFill="1" applyBorder="1" applyAlignment="1" applyProtection="1">
      <alignment horizontal="center" vertical="center" wrapText="1"/>
    </xf>
    <xf numFmtId="165" fontId="0" fillId="0" borderId="15" xfId="0" applyNumberFormat="1" applyBorder="1" applyAlignment="1" applyProtection="1">
      <alignment horizontal="right" vertical="center" indent="1"/>
    </xf>
    <xf numFmtId="0" fontId="11" fillId="3" borderId="13" xfId="0" applyFont="1" applyFill="1" applyBorder="1" applyAlignment="1" applyProtection="1">
      <alignment horizontal="center" vertical="center" wrapText="1"/>
    </xf>
    <xf numFmtId="3" fontId="0" fillId="2" borderId="28" xfId="0" applyNumberFormat="1" applyFill="1" applyBorder="1" applyAlignment="1" applyProtection="1">
      <alignment horizontal="center" vertical="center" wrapText="1"/>
    </xf>
    <xf numFmtId="0" fontId="3" fillId="3" borderId="29" xfId="0" applyFont="1" applyFill="1" applyBorder="1" applyAlignment="1" applyProtection="1">
      <alignment horizontal="center" vertical="center" wrapText="1"/>
    </xf>
    <xf numFmtId="3" fontId="0" fillId="3" borderId="29" xfId="0" applyNumberFormat="1" applyFill="1" applyBorder="1" applyAlignment="1" applyProtection="1">
      <alignment horizontal="center" vertical="center" wrapText="1"/>
    </xf>
    <xf numFmtId="0" fontId="0" fillId="3" borderId="29" xfId="0" applyFill="1" applyBorder="1" applyAlignment="1" applyProtection="1">
      <alignment horizontal="center" vertical="center" wrapText="1"/>
    </xf>
    <xf numFmtId="0" fontId="2" fillId="3" borderId="30" xfId="0" applyFont="1" applyFill="1" applyBorder="1" applyAlignment="1" applyProtection="1">
      <alignment horizontal="left" vertical="center" wrapText="1" indent="1"/>
    </xf>
    <xf numFmtId="0" fontId="16" fillId="6" borderId="29" xfId="0" applyFont="1" applyFill="1" applyBorder="1" applyAlignment="1" applyProtection="1">
      <alignment horizontal="center" vertical="center" wrapText="1"/>
    </xf>
    <xf numFmtId="0" fontId="4" fillId="6" borderId="13" xfId="0" applyFont="1" applyFill="1" applyBorder="1" applyAlignment="1" applyProtection="1">
      <alignment horizontal="center" vertical="center" wrapText="1"/>
    </xf>
    <xf numFmtId="164" fontId="0" fillId="0" borderId="29" xfId="0" applyNumberFormat="1" applyBorder="1" applyAlignment="1" applyProtection="1">
      <alignment horizontal="right" vertical="center" indent="1"/>
    </xf>
    <xf numFmtId="164" fontId="0" fillId="3" borderId="29" xfId="0" applyNumberFormat="1" applyFill="1" applyBorder="1" applyAlignment="1" applyProtection="1">
      <alignment horizontal="right" vertical="center" indent="1"/>
    </xf>
    <xf numFmtId="165" fontId="0" fillId="0" borderId="30" xfId="0" applyNumberFormat="1" applyBorder="1" applyAlignment="1" applyProtection="1">
      <alignment horizontal="right" vertical="center" indent="1"/>
    </xf>
    <xf numFmtId="0" fontId="0" fillId="0" borderId="29" xfId="0" applyBorder="1" applyAlignment="1" applyProtection="1">
      <alignment horizontal="center" vertical="center"/>
    </xf>
    <xf numFmtId="0" fontId="3" fillId="3" borderId="13" xfId="0" applyFont="1" applyFill="1" applyBorder="1" applyAlignment="1" applyProtection="1">
      <alignment horizontal="left" vertical="center" wrapText="1" indent="1"/>
    </xf>
    <xf numFmtId="0" fontId="16" fillId="6" borderId="13" xfId="0" applyFont="1" applyFill="1" applyBorder="1" applyAlignment="1" applyProtection="1">
      <alignment horizontal="center" vertical="center" wrapText="1"/>
    </xf>
    <xf numFmtId="3" fontId="0" fillId="2" borderId="26" xfId="0" applyNumberFormat="1" applyFill="1" applyBorder="1" applyAlignment="1" applyProtection="1">
      <alignment horizontal="center" vertical="center" wrapText="1"/>
    </xf>
    <xf numFmtId="0" fontId="7" fillId="3" borderId="27" xfId="0" applyFont="1" applyFill="1" applyBorder="1" applyAlignment="1" applyProtection="1">
      <alignment horizontal="center" vertical="center" wrapText="1"/>
    </xf>
    <xf numFmtId="3" fontId="0" fillId="3" borderId="27" xfId="0" applyNumberFormat="1" applyFill="1" applyBorder="1" applyAlignment="1" applyProtection="1">
      <alignment horizontal="center" vertical="center" wrapText="1"/>
    </xf>
    <xf numFmtId="0" fontId="0" fillId="3" borderId="27" xfId="0" applyFill="1" applyBorder="1" applyAlignment="1" applyProtection="1">
      <alignment horizontal="center" vertical="center" wrapText="1"/>
    </xf>
    <xf numFmtId="0" fontId="2" fillId="3" borderId="27" xfId="0" applyFont="1" applyFill="1" applyBorder="1" applyAlignment="1" applyProtection="1">
      <alignment horizontal="left" vertical="center" wrapText="1" indent="1"/>
    </xf>
    <xf numFmtId="0" fontId="27" fillId="4" borderId="27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9" fillId="3" borderId="14" xfId="0" applyFont="1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0" fontId="16" fillId="6" borderId="14" xfId="0" applyFont="1" applyFill="1" applyBorder="1" applyAlignment="1" applyProtection="1">
      <alignment horizontal="center" vertical="center" wrapText="1"/>
    </xf>
    <xf numFmtId="0" fontId="4" fillId="6" borderId="14" xfId="0" applyFont="1" applyFill="1" applyBorder="1" applyAlignment="1" applyProtection="1">
      <alignment horizontal="center" vertical="center" wrapText="1"/>
    </xf>
    <xf numFmtId="0" fontId="13" fillId="3" borderId="14" xfId="0" applyFont="1" applyFill="1" applyBorder="1" applyAlignment="1" applyProtection="1">
      <alignment horizontal="center" vertical="center" wrapText="1"/>
    </xf>
    <xf numFmtId="164" fontId="0" fillId="0" borderId="27" xfId="0" applyNumberFormat="1" applyBorder="1" applyAlignment="1" applyProtection="1">
      <alignment horizontal="right" vertical="center" indent="1"/>
    </xf>
    <xf numFmtId="164" fontId="0" fillId="3" borderId="27" xfId="0" applyNumberFormat="1" applyFill="1" applyBorder="1" applyAlignment="1" applyProtection="1">
      <alignment horizontal="right" vertical="center" indent="1"/>
    </xf>
    <xf numFmtId="165" fontId="0" fillId="0" borderId="27" xfId="0" applyNumberFormat="1" applyBorder="1" applyAlignment="1" applyProtection="1">
      <alignment horizontal="right" vertical="center" indent="1"/>
    </xf>
    <xf numFmtId="0" fontId="0" fillId="0" borderId="27" xfId="0" applyBorder="1" applyAlignment="1" applyProtection="1">
      <alignment horizontal="center" vertical="center"/>
    </xf>
    <xf numFmtId="0" fontId="10" fillId="3" borderId="14" xfId="0" applyFont="1" applyFill="1" applyBorder="1" applyAlignment="1" applyProtection="1">
      <alignment horizontal="center" vertical="center" wrapText="1"/>
    </xf>
    <xf numFmtId="0" fontId="11" fillId="3" borderId="27" xfId="0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9" fillId="5" borderId="3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6" fillId="0" borderId="0" xfId="2" applyFont="1" applyAlignment="1" applyProtection="1">
      <alignment horizontal="left" vertical="center" wrapText="1"/>
    </xf>
    <xf numFmtId="0" fontId="19" fillId="0" borderId="0" xfId="0" applyFont="1" applyAlignment="1" applyProtection="1">
      <alignment vertical="center"/>
    </xf>
    <xf numFmtId="164" fontId="20" fillId="0" borderId="0" xfId="0" applyNumberFormat="1" applyFont="1" applyAlignment="1" applyProtection="1">
      <alignment horizontal="right" vertical="center" indent="1"/>
    </xf>
    <xf numFmtId="164" fontId="15" fillId="0" borderId="3" xfId="0" applyNumberFormat="1" applyFont="1" applyBorder="1" applyAlignment="1" applyProtection="1">
      <alignment horizontal="center" vertical="center"/>
    </xf>
    <xf numFmtId="164" fontId="15" fillId="0" borderId="9" xfId="0" applyNumberFormat="1" applyFont="1" applyBorder="1" applyAlignment="1" applyProtection="1">
      <alignment horizontal="center" vertical="center"/>
    </xf>
    <xf numFmtId="164" fontId="15" fillId="0" borderId="10" xfId="0" applyNumberFormat="1" applyFont="1" applyBorder="1" applyAlignment="1" applyProtection="1">
      <alignment horizontal="center" vertical="center"/>
    </xf>
    <xf numFmtId="164" fontId="15" fillId="0" borderId="11" xfId="0" applyNumberFormat="1" applyFont="1" applyBorder="1" applyAlignment="1" applyProtection="1">
      <alignment horizontal="center" vertical="center"/>
    </xf>
    <xf numFmtId="0" fontId="13" fillId="0" borderId="0" xfId="0" applyFont="1" applyAlignment="1" applyProtection="1">
      <alignment horizontal="left"/>
    </xf>
    <xf numFmtId="0" fontId="25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9" fillId="0" borderId="0" xfId="0" applyFont="1" applyAlignment="1" applyProtection="1">
      <alignment horizontal="left" vertical="center" wrapText="1"/>
    </xf>
    <xf numFmtId="0" fontId="17" fillId="4" borderId="18" xfId="0" applyFont="1" applyFill="1" applyBorder="1" applyAlignment="1" applyProtection="1">
      <alignment horizontal="left" vertical="center" wrapText="1" indent="1"/>
      <protection locked="0"/>
    </xf>
    <xf numFmtId="0" fontId="17" fillId="4" borderId="13" xfId="0" applyFont="1" applyFill="1" applyBorder="1" applyAlignment="1" applyProtection="1">
      <alignment horizontal="left" vertical="center" wrapText="1" indent="1"/>
      <protection locked="0"/>
    </xf>
    <xf numFmtId="0" fontId="17" fillId="4" borderId="21" xfId="0" applyFont="1" applyFill="1" applyBorder="1" applyAlignment="1" applyProtection="1">
      <alignment horizontal="left" vertical="center" wrapText="1" indent="1"/>
      <protection locked="0"/>
    </xf>
    <xf numFmtId="0" fontId="17" fillId="4" borderId="24" xfId="0" applyFont="1" applyFill="1" applyBorder="1" applyAlignment="1" applyProtection="1">
      <alignment horizontal="left" vertical="center" wrapText="1" indent="1"/>
      <protection locked="0"/>
    </xf>
    <xf numFmtId="0" fontId="17" fillId="4" borderId="22" xfId="0" applyFont="1" applyFill="1" applyBorder="1" applyAlignment="1" applyProtection="1">
      <alignment horizontal="left" vertical="center" wrapText="1" indent="1"/>
      <protection locked="0"/>
    </xf>
    <xf numFmtId="0" fontId="17" fillId="4" borderId="15" xfId="0" applyFont="1" applyFill="1" applyBorder="1" applyAlignment="1" applyProtection="1">
      <alignment horizontal="left" vertical="center" wrapText="1" indent="1"/>
      <protection locked="0"/>
    </xf>
    <xf numFmtId="0" fontId="17" fillId="4" borderId="30" xfId="0" applyFont="1" applyFill="1" applyBorder="1" applyAlignment="1" applyProtection="1">
      <alignment horizontal="left" vertical="center" wrapText="1" indent="1"/>
      <protection locked="0"/>
    </xf>
    <xf numFmtId="0" fontId="17" fillId="4" borderId="27" xfId="0" applyFont="1" applyFill="1" applyBorder="1" applyAlignment="1" applyProtection="1">
      <alignment horizontal="left" vertical="center" wrapText="1" indent="1"/>
      <protection locked="0"/>
    </xf>
    <xf numFmtId="0" fontId="27" fillId="4" borderId="18" xfId="0" applyFont="1" applyFill="1" applyBorder="1" applyAlignment="1" applyProtection="1">
      <alignment horizontal="center" vertical="center" wrapText="1"/>
      <protection locked="0"/>
    </xf>
    <xf numFmtId="0" fontId="27" fillId="4" borderId="24" xfId="0" applyFont="1" applyFill="1" applyBorder="1" applyAlignment="1" applyProtection="1">
      <alignment horizontal="center" vertical="center" wrapText="1"/>
      <protection locked="0"/>
    </xf>
    <xf numFmtId="0" fontId="27" fillId="4" borderId="30" xfId="0" applyFont="1" applyFill="1" applyBorder="1" applyAlignment="1" applyProtection="1">
      <alignment horizontal="center" vertical="center" wrapText="1"/>
      <protection locked="0"/>
    </xf>
    <xf numFmtId="164" fontId="17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30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7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6"/>
  <sheetViews>
    <sheetView tabSelected="1" zoomScale="59" zoomScaleNormal="59" workbookViewId="0">
      <selection activeCell="O34" sqref="O34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6.28515625" style="4" customWidth="1"/>
    <col min="4" max="4" width="12.28515625" style="186" customWidth="1"/>
    <col min="5" max="5" width="10.5703125" style="22" customWidth="1"/>
    <col min="6" max="6" width="138.7109375" style="4" customWidth="1"/>
    <col min="7" max="7" width="35.85546875" style="6" customWidth="1"/>
    <col min="8" max="8" width="23.42578125" style="6" customWidth="1"/>
    <col min="9" max="9" width="24" style="6" customWidth="1"/>
    <col min="10" max="10" width="14" style="4" bestFit="1" customWidth="1"/>
    <col min="11" max="11" width="31.85546875" style="1" bestFit="1" customWidth="1"/>
    <col min="12" max="12" width="28.7109375" style="1" customWidth="1"/>
    <col min="13" max="13" width="23.5703125" style="1" customWidth="1"/>
    <col min="14" max="14" width="35.5703125" style="6" customWidth="1"/>
    <col min="15" max="15" width="27.28515625" style="6" customWidth="1"/>
    <col min="16" max="16" width="18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4.85546875" style="17" customWidth="1"/>
    <col min="23" max="16384" width="9.140625" style="1"/>
  </cols>
  <sheetData>
    <row r="1" spans="1:22" ht="40.9" customHeight="1" x14ac:dyDescent="0.25">
      <c r="B1" s="2" t="s">
        <v>38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14</v>
      </c>
      <c r="D6" s="29" t="s">
        <v>4</v>
      </c>
      <c r="E6" s="29" t="s">
        <v>15</v>
      </c>
      <c r="F6" s="29" t="s">
        <v>16</v>
      </c>
      <c r="G6" s="30" t="s">
        <v>31</v>
      </c>
      <c r="H6" s="30" t="s">
        <v>25</v>
      </c>
      <c r="I6" s="31" t="s">
        <v>17</v>
      </c>
      <c r="J6" s="29" t="s">
        <v>18</v>
      </c>
      <c r="K6" s="29" t="s">
        <v>33</v>
      </c>
      <c r="L6" s="32" t="s">
        <v>19</v>
      </c>
      <c r="M6" s="33" t="s">
        <v>20</v>
      </c>
      <c r="N6" s="32" t="s">
        <v>21</v>
      </c>
      <c r="O6" s="29" t="s">
        <v>29</v>
      </c>
      <c r="P6" s="32" t="s">
        <v>22</v>
      </c>
      <c r="Q6" s="29" t="s">
        <v>5</v>
      </c>
      <c r="R6" s="34" t="s">
        <v>6</v>
      </c>
      <c r="S6" s="35" t="s">
        <v>7</v>
      </c>
      <c r="T6" s="35" t="s">
        <v>8</v>
      </c>
      <c r="U6" s="32" t="s">
        <v>23</v>
      </c>
      <c r="V6" s="32" t="s">
        <v>24</v>
      </c>
    </row>
    <row r="7" spans="1:22" ht="212.25" customHeight="1" thickTop="1" x14ac:dyDescent="0.25">
      <c r="A7" s="36"/>
      <c r="B7" s="37">
        <v>1</v>
      </c>
      <c r="C7" s="38" t="s">
        <v>39</v>
      </c>
      <c r="D7" s="39">
        <v>1</v>
      </c>
      <c r="E7" s="40" t="s">
        <v>28</v>
      </c>
      <c r="F7" s="41" t="s">
        <v>41</v>
      </c>
      <c r="G7" s="188"/>
      <c r="H7" s="196"/>
      <c r="I7" s="42" t="s">
        <v>36</v>
      </c>
      <c r="J7" s="43" t="s">
        <v>32</v>
      </c>
      <c r="K7" s="44"/>
      <c r="L7" s="45" t="s">
        <v>40</v>
      </c>
      <c r="M7" s="46" t="s">
        <v>34</v>
      </c>
      <c r="N7" s="47" t="s">
        <v>35</v>
      </c>
      <c r="O7" s="48" t="s">
        <v>44</v>
      </c>
      <c r="P7" s="49">
        <f>D7*Q7</f>
        <v>39000</v>
      </c>
      <c r="Q7" s="50">
        <v>39000</v>
      </c>
      <c r="R7" s="199"/>
      <c r="S7" s="51">
        <f>D7*R7</f>
        <v>0</v>
      </c>
      <c r="T7" s="52" t="str">
        <f>IF(ISNUMBER(R7+R8), IF(R7+R8&gt;Q7,"NEVYHOVUJE","VYHOVUJE")," ")</f>
        <v>VYHOVUJE</v>
      </c>
      <c r="U7" s="53"/>
      <c r="V7" s="54" t="s">
        <v>11</v>
      </c>
    </row>
    <row r="8" spans="1:22" ht="51" customHeight="1" x14ac:dyDescent="0.25">
      <c r="A8" s="36"/>
      <c r="B8" s="55"/>
      <c r="C8" s="56"/>
      <c r="D8" s="57"/>
      <c r="E8" s="58"/>
      <c r="F8" s="59" t="s">
        <v>45</v>
      </c>
      <c r="G8" s="189"/>
      <c r="H8" s="60" t="s">
        <v>32</v>
      </c>
      <c r="I8" s="61"/>
      <c r="J8" s="62"/>
      <c r="K8" s="63"/>
      <c r="L8" s="64"/>
      <c r="M8" s="65"/>
      <c r="N8" s="65"/>
      <c r="O8" s="66"/>
      <c r="P8" s="67"/>
      <c r="Q8" s="68"/>
      <c r="R8" s="200"/>
      <c r="S8" s="69">
        <f>D7*R8</f>
        <v>0</v>
      </c>
      <c r="T8" s="70"/>
      <c r="U8" s="71"/>
      <c r="V8" s="72"/>
    </row>
    <row r="9" spans="1:22" ht="189.75" customHeight="1" thickBot="1" x14ac:dyDescent="0.3">
      <c r="A9" s="36"/>
      <c r="B9" s="73">
        <v>2</v>
      </c>
      <c r="C9" s="74" t="s">
        <v>42</v>
      </c>
      <c r="D9" s="75">
        <v>1</v>
      </c>
      <c r="E9" s="76" t="s">
        <v>28</v>
      </c>
      <c r="F9" s="77" t="s">
        <v>43</v>
      </c>
      <c r="G9" s="190"/>
      <c r="H9" s="78" t="s">
        <v>32</v>
      </c>
      <c r="I9" s="79"/>
      <c r="J9" s="80"/>
      <c r="K9" s="81"/>
      <c r="L9" s="82"/>
      <c r="M9" s="83"/>
      <c r="N9" s="83"/>
      <c r="O9" s="84"/>
      <c r="P9" s="85">
        <f>D9*Q9</f>
        <v>5000</v>
      </c>
      <c r="Q9" s="86">
        <v>5000</v>
      </c>
      <c r="R9" s="201"/>
      <c r="S9" s="87">
        <f>D9*R9</f>
        <v>0</v>
      </c>
      <c r="T9" s="88" t="str">
        <f t="shared" ref="T9" si="0">IF(ISNUMBER(R9), IF(R9&gt;Q9,"NEVYHOVUJE","VYHOVUJE")," ")</f>
        <v xml:space="preserve"> </v>
      </c>
      <c r="U9" s="89"/>
      <c r="V9" s="90" t="s">
        <v>13</v>
      </c>
    </row>
    <row r="10" spans="1:22" ht="252" customHeight="1" x14ac:dyDescent="0.25">
      <c r="A10" s="36"/>
      <c r="B10" s="91">
        <v>3</v>
      </c>
      <c r="C10" s="92" t="s">
        <v>37</v>
      </c>
      <c r="D10" s="93">
        <v>1</v>
      </c>
      <c r="E10" s="94" t="s">
        <v>28</v>
      </c>
      <c r="F10" s="95" t="s">
        <v>48</v>
      </c>
      <c r="G10" s="191"/>
      <c r="H10" s="197"/>
      <c r="I10" s="96" t="s">
        <v>36</v>
      </c>
      <c r="J10" s="97" t="s">
        <v>32</v>
      </c>
      <c r="K10" s="98"/>
      <c r="L10" s="99" t="s">
        <v>46</v>
      </c>
      <c r="M10" s="100" t="s">
        <v>34</v>
      </c>
      <c r="N10" s="100" t="s">
        <v>35</v>
      </c>
      <c r="O10" s="101" t="s">
        <v>44</v>
      </c>
      <c r="P10" s="102">
        <f>D10*Q10</f>
        <v>18200</v>
      </c>
      <c r="Q10" s="103">
        <v>18200</v>
      </c>
      <c r="R10" s="202"/>
      <c r="S10" s="104">
        <f>D10*R10</f>
        <v>0</v>
      </c>
      <c r="T10" s="105" t="str">
        <f>IF(ISNUMBER(R10+R11), IF(R10+R11&gt;Q10,"NEVYHOVUJE","VYHOVUJE")," ")</f>
        <v>VYHOVUJE</v>
      </c>
      <c r="U10" s="106"/>
      <c r="V10" s="107" t="s">
        <v>11</v>
      </c>
    </row>
    <row r="11" spans="1:22" ht="81.75" customHeight="1" thickBot="1" x14ac:dyDescent="0.3">
      <c r="A11" s="36"/>
      <c r="B11" s="108"/>
      <c r="C11" s="109"/>
      <c r="D11" s="110"/>
      <c r="E11" s="111"/>
      <c r="F11" s="112" t="s">
        <v>47</v>
      </c>
      <c r="G11" s="192"/>
      <c r="H11" s="113" t="s">
        <v>32</v>
      </c>
      <c r="I11" s="114"/>
      <c r="J11" s="115"/>
      <c r="K11" s="116"/>
      <c r="L11" s="117"/>
      <c r="M11" s="118"/>
      <c r="N11" s="118"/>
      <c r="O11" s="119"/>
      <c r="P11" s="120"/>
      <c r="Q11" s="121"/>
      <c r="R11" s="203"/>
      <c r="S11" s="122">
        <f>D10*R11</f>
        <v>0</v>
      </c>
      <c r="T11" s="123"/>
      <c r="U11" s="89"/>
      <c r="V11" s="124"/>
    </row>
    <row r="12" spans="1:22" ht="275.25" customHeight="1" x14ac:dyDescent="0.25">
      <c r="A12" s="36"/>
      <c r="B12" s="91">
        <v>4</v>
      </c>
      <c r="C12" s="125" t="s">
        <v>52</v>
      </c>
      <c r="D12" s="93">
        <v>1</v>
      </c>
      <c r="E12" s="94" t="s">
        <v>28</v>
      </c>
      <c r="F12" s="126" t="s">
        <v>54</v>
      </c>
      <c r="G12" s="191"/>
      <c r="H12" s="197"/>
      <c r="I12" s="125" t="s">
        <v>36</v>
      </c>
      <c r="J12" s="97" t="s">
        <v>32</v>
      </c>
      <c r="K12" s="98"/>
      <c r="L12" s="99" t="s">
        <v>55</v>
      </c>
      <c r="M12" s="127" t="s">
        <v>50</v>
      </c>
      <c r="N12" s="127" t="s">
        <v>51</v>
      </c>
      <c r="O12" s="101" t="s">
        <v>44</v>
      </c>
      <c r="P12" s="102">
        <f>D12*Q12</f>
        <v>20660</v>
      </c>
      <c r="Q12" s="103">
        <v>20660</v>
      </c>
      <c r="R12" s="202"/>
      <c r="S12" s="104">
        <f>D12*R12</f>
        <v>0</v>
      </c>
      <c r="T12" s="105" t="str">
        <f>IF(ISNUMBER(R12+R13), IF(R12+R13&gt;Q12,"NEVYHOVUJE","VYHOVUJE")," ")</f>
        <v>VYHOVUJE</v>
      </c>
      <c r="U12" s="106"/>
      <c r="V12" s="107" t="s">
        <v>11</v>
      </c>
    </row>
    <row r="13" spans="1:22" ht="54.75" customHeight="1" x14ac:dyDescent="0.25">
      <c r="A13" s="36"/>
      <c r="B13" s="55"/>
      <c r="C13" s="128"/>
      <c r="D13" s="57"/>
      <c r="E13" s="58"/>
      <c r="F13" s="129" t="s">
        <v>53</v>
      </c>
      <c r="G13" s="193"/>
      <c r="H13" s="130" t="s">
        <v>32</v>
      </c>
      <c r="I13" s="131"/>
      <c r="J13" s="62"/>
      <c r="K13" s="63"/>
      <c r="L13" s="64"/>
      <c r="M13" s="132"/>
      <c r="N13" s="132"/>
      <c r="O13" s="66"/>
      <c r="P13" s="67"/>
      <c r="Q13" s="68"/>
      <c r="R13" s="204"/>
      <c r="S13" s="133">
        <f>D12*R13</f>
        <v>0</v>
      </c>
      <c r="T13" s="70"/>
      <c r="U13" s="71"/>
      <c r="V13" s="134"/>
    </row>
    <row r="14" spans="1:22" ht="267" customHeight="1" x14ac:dyDescent="0.25">
      <c r="A14" s="36"/>
      <c r="B14" s="135">
        <v>5</v>
      </c>
      <c r="C14" s="136" t="s">
        <v>56</v>
      </c>
      <c r="D14" s="137">
        <v>1</v>
      </c>
      <c r="E14" s="138" t="s">
        <v>28</v>
      </c>
      <c r="F14" s="139" t="s">
        <v>59</v>
      </c>
      <c r="G14" s="194"/>
      <c r="H14" s="198"/>
      <c r="I14" s="131"/>
      <c r="J14" s="62"/>
      <c r="K14" s="63"/>
      <c r="L14" s="140"/>
      <c r="M14" s="141"/>
      <c r="N14" s="141"/>
      <c r="O14" s="66"/>
      <c r="P14" s="142">
        <f>D14*Q14</f>
        <v>23960</v>
      </c>
      <c r="Q14" s="143">
        <v>23960</v>
      </c>
      <c r="R14" s="205"/>
      <c r="S14" s="144">
        <f>D14*R14</f>
        <v>0</v>
      </c>
      <c r="T14" s="145" t="str">
        <f>IF(ISNUMBER(R14+R15), IF(R14+R15&gt;Q14,"NEVYHOVUJE","VYHOVUJE")," ")</f>
        <v>VYHOVUJE</v>
      </c>
      <c r="U14" s="71"/>
      <c r="V14" s="134"/>
    </row>
    <row r="15" spans="1:22" ht="57.75" customHeight="1" x14ac:dyDescent="0.25">
      <c r="A15" s="36"/>
      <c r="B15" s="55"/>
      <c r="C15" s="128"/>
      <c r="D15" s="57"/>
      <c r="E15" s="58"/>
      <c r="F15" s="146" t="s">
        <v>57</v>
      </c>
      <c r="G15" s="189"/>
      <c r="H15" s="60" t="s">
        <v>32</v>
      </c>
      <c r="I15" s="131"/>
      <c r="J15" s="62"/>
      <c r="K15" s="63"/>
      <c r="L15" s="147"/>
      <c r="M15" s="141"/>
      <c r="N15" s="141"/>
      <c r="O15" s="66"/>
      <c r="P15" s="67"/>
      <c r="Q15" s="68"/>
      <c r="R15" s="200"/>
      <c r="S15" s="69">
        <f>D14*R15</f>
        <v>0</v>
      </c>
      <c r="T15" s="70"/>
      <c r="U15" s="71"/>
      <c r="V15" s="72"/>
    </row>
    <row r="16" spans="1:22" ht="72.75" customHeight="1" thickBot="1" x14ac:dyDescent="0.3">
      <c r="A16" s="36"/>
      <c r="B16" s="148">
        <v>6</v>
      </c>
      <c r="C16" s="149" t="s">
        <v>49</v>
      </c>
      <c r="D16" s="150">
        <v>3</v>
      </c>
      <c r="E16" s="151" t="s">
        <v>28</v>
      </c>
      <c r="F16" s="152" t="s">
        <v>58</v>
      </c>
      <c r="G16" s="195"/>
      <c r="H16" s="153" t="s">
        <v>32</v>
      </c>
      <c r="I16" s="154"/>
      <c r="J16" s="155"/>
      <c r="K16" s="156"/>
      <c r="L16" s="157"/>
      <c r="M16" s="158"/>
      <c r="N16" s="158"/>
      <c r="O16" s="159"/>
      <c r="P16" s="160">
        <f>D16*Q16</f>
        <v>6198</v>
      </c>
      <c r="Q16" s="161">
        <v>2066</v>
      </c>
      <c r="R16" s="206"/>
      <c r="S16" s="162">
        <f>D16*R16</f>
        <v>0</v>
      </c>
      <c r="T16" s="163" t="str">
        <f t="shared" ref="T16" si="1">IF(ISNUMBER(R16), IF(R16&gt;Q16,"NEVYHOVUJE","VYHOVUJE")," ")</f>
        <v xml:space="preserve"> </v>
      </c>
      <c r="U16" s="164"/>
      <c r="V16" s="165" t="s">
        <v>12</v>
      </c>
    </row>
    <row r="17" spans="2:22" ht="17.45" customHeight="1" thickTop="1" thickBot="1" x14ac:dyDescent="0.3">
      <c r="C17" s="1"/>
      <c r="D17" s="1"/>
      <c r="E17" s="1"/>
      <c r="F17" s="1"/>
      <c r="G17" s="1"/>
      <c r="H17" s="1"/>
      <c r="I17" s="1"/>
      <c r="J17" s="1"/>
      <c r="N17" s="1"/>
      <c r="O17" s="1"/>
      <c r="P17" s="1"/>
    </row>
    <row r="18" spans="2:22" ht="51.75" customHeight="1" thickTop="1" thickBot="1" x14ac:dyDescent="0.3">
      <c r="B18" s="166" t="s">
        <v>27</v>
      </c>
      <c r="C18" s="166"/>
      <c r="D18" s="166"/>
      <c r="E18" s="166"/>
      <c r="F18" s="166"/>
      <c r="G18" s="166"/>
      <c r="H18" s="167"/>
      <c r="I18" s="167"/>
      <c r="J18" s="168"/>
      <c r="K18" s="168"/>
      <c r="L18" s="27"/>
      <c r="M18" s="27"/>
      <c r="N18" s="27"/>
      <c r="O18" s="169"/>
      <c r="P18" s="169"/>
      <c r="Q18" s="170" t="s">
        <v>9</v>
      </c>
      <c r="R18" s="171" t="s">
        <v>10</v>
      </c>
      <c r="S18" s="172"/>
      <c r="T18" s="173"/>
      <c r="U18" s="174"/>
      <c r="V18" s="175"/>
    </row>
    <row r="19" spans="2:22" ht="50.45" customHeight="1" thickTop="1" thickBot="1" x14ac:dyDescent="0.3">
      <c r="B19" s="176" t="s">
        <v>26</v>
      </c>
      <c r="C19" s="176"/>
      <c r="D19" s="176"/>
      <c r="E19" s="176"/>
      <c r="F19" s="176"/>
      <c r="G19" s="176"/>
      <c r="H19" s="176"/>
      <c r="I19" s="177"/>
      <c r="L19" s="7"/>
      <c r="M19" s="7"/>
      <c r="N19" s="7"/>
      <c r="O19" s="178"/>
      <c r="P19" s="178"/>
      <c r="Q19" s="179">
        <f>SUM(P7:P16)</f>
        <v>113018</v>
      </c>
      <c r="R19" s="180">
        <f>SUM(S7:S16)</f>
        <v>0</v>
      </c>
      <c r="S19" s="181"/>
      <c r="T19" s="182"/>
    </row>
    <row r="20" spans="2:22" ht="15.75" thickTop="1" x14ac:dyDescent="0.25">
      <c r="B20" s="183" t="s">
        <v>30</v>
      </c>
      <c r="C20" s="183"/>
      <c r="D20" s="183"/>
      <c r="E20" s="183"/>
      <c r="F20" s="183"/>
      <c r="G20" s="183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2:22" x14ac:dyDescent="0.25">
      <c r="B21" s="184"/>
      <c r="C21" s="184"/>
      <c r="D21" s="184"/>
      <c r="E21" s="184"/>
      <c r="F21" s="184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2:22" x14ac:dyDescent="0.25">
      <c r="B22" s="184"/>
      <c r="C22" s="184"/>
      <c r="D22" s="184"/>
      <c r="E22" s="184"/>
      <c r="F22" s="184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2:22" x14ac:dyDescent="0.25">
      <c r="B23" s="184"/>
      <c r="C23" s="184"/>
      <c r="D23" s="184"/>
      <c r="E23" s="184"/>
      <c r="F23" s="184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2:22" ht="19.899999999999999" customHeight="1" x14ac:dyDescent="0.25">
      <c r="C24" s="168"/>
      <c r="D24" s="185"/>
      <c r="E24" s="168"/>
      <c r="F24" s="168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2:22" ht="19.899999999999999" customHeight="1" x14ac:dyDescent="0.25">
      <c r="H25" s="187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2:22" ht="19.899999999999999" customHeight="1" x14ac:dyDescent="0.25">
      <c r="C26" s="168"/>
      <c r="D26" s="185"/>
      <c r="E26" s="168"/>
      <c r="F26" s="168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2:22" ht="19.899999999999999" customHeight="1" x14ac:dyDescent="0.25">
      <c r="C27" s="168"/>
      <c r="D27" s="185"/>
      <c r="E27" s="168"/>
      <c r="F27" s="168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2:22" ht="19.899999999999999" customHeight="1" x14ac:dyDescent="0.25">
      <c r="C28" s="168"/>
      <c r="D28" s="185"/>
      <c r="E28" s="168"/>
      <c r="F28" s="168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2:22" ht="19.899999999999999" customHeight="1" x14ac:dyDescent="0.25">
      <c r="C29" s="168"/>
      <c r="D29" s="185"/>
      <c r="E29" s="168"/>
      <c r="F29" s="168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2:22" ht="19.899999999999999" customHeight="1" x14ac:dyDescent="0.25">
      <c r="C30" s="168"/>
      <c r="D30" s="185"/>
      <c r="E30" s="168"/>
      <c r="F30" s="168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2:22" ht="19.899999999999999" customHeight="1" x14ac:dyDescent="0.25">
      <c r="C31" s="168"/>
      <c r="D31" s="185"/>
      <c r="E31" s="168"/>
      <c r="F31" s="168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2:22" ht="19.899999999999999" customHeight="1" x14ac:dyDescent="0.25">
      <c r="C32" s="168"/>
      <c r="D32" s="185"/>
      <c r="E32" s="168"/>
      <c r="F32" s="168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168"/>
      <c r="D33" s="185"/>
      <c r="E33" s="168"/>
      <c r="F33" s="168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168"/>
      <c r="D34" s="185"/>
      <c r="E34" s="168"/>
      <c r="F34" s="168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168"/>
      <c r="D35" s="185"/>
      <c r="E35" s="168"/>
      <c r="F35" s="168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168"/>
      <c r="D36" s="185"/>
      <c r="E36" s="168"/>
      <c r="F36" s="168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168"/>
      <c r="D37" s="185"/>
      <c r="E37" s="168"/>
      <c r="F37" s="168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168"/>
      <c r="D38" s="185"/>
      <c r="E38" s="168"/>
      <c r="F38" s="168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168"/>
      <c r="D39" s="185"/>
      <c r="E39" s="168"/>
      <c r="F39" s="168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168"/>
      <c r="D40" s="185"/>
      <c r="E40" s="168"/>
      <c r="F40" s="168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168"/>
      <c r="D41" s="185"/>
      <c r="E41" s="168"/>
      <c r="F41" s="168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168"/>
      <c r="D42" s="185"/>
      <c r="E42" s="168"/>
      <c r="F42" s="168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168"/>
      <c r="D43" s="185"/>
      <c r="E43" s="168"/>
      <c r="F43" s="168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168"/>
      <c r="D44" s="185"/>
      <c r="E44" s="168"/>
      <c r="F44" s="168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168"/>
      <c r="D45" s="185"/>
      <c r="E45" s="168"/>
      <c r="F45" s="168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168"/>
      <c r="D46" s="185"/>
      <c r="E46" s="168"/>
      <c r="F46" s="168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168"/>
      <c r="D47" s="185"/>
      <c r="E47" s="168"/>
      <c r="F47" s="168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168"/>
      <c r="D48" s="185"/>
      <c r="E48" s="168"/>
      <c r="F48" s="168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168"/>
      <c r="D49" s="185"/>
      <c r="E49" s="168"/>
      <c r="F49" s="168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168"/>
      <c r="D50" s="185"/>
      <c r="E50" s="168"/>
      <c r="F50" s="168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168"/>
      <c r="D51" s="185"/>
      <c r="E51" s="168"/>
      <c r="F51" s="168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168"/>
      <c r="D52" s="185"/>
      <c r="E52" s="168"/>
      <c r="F52" s="168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168"/>
      <c r="D53" s="185"/>
      <c r="E53" s="168"/>
      <c r="F53" s="168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168"/>
      <c r="D54" s="185"/>
      <c r="E54" s="168"/>
      <c r="F54" s="168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168"/>
      <c r="D55" s="185"/>
      <c r="E55" s="168"/>
      <c r="F55" s="168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168"/>
      <c r="D56" s="185"/>
      <c r="E56" s="168"/>
      <c r="F56" s="168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168"/>
      <c r="D57" s="185"/>
      <c r="E57" s="168"/>
      <c r="F57" s="168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168"/>
      <c r="D58" s="185"/>
      <c r="E58" s="168"/>
      <c r="F58" s="168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168"/>
      <c r="D59" s="185"/>
      <c r="E59" s="168"/>
      <c r="F59" s="168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168"/>
      <c r="D60" s="185"/>
      <c r="E60" s="168"/>
      <c r="F60" s="168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168"/>
      <c r="D61" s="185"/>
      <c r="E61" s="168"/>
      <c r="F61" s="168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168"/>
      <c r="D62" s="185"/>
      <c r="E62" s="168"/>
      <c r="F62" s="168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168"/>
      <c r="D63" s="185"/>
      <c r="E63" s="168"/>
      <c r="F63" s="168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168"/>
      <c r="D64" s="185"/>
      <c r="E64" s="168"/>
      <c r="F64" s="168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168"/>
      <c r="D65" s="185"/>
      <c r="E65" s="168"/>
      <c r="F65" s="168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168"/>
      <c r="D66" s="185"/>
      <c r="E66" s="168"/>
      <c r="F66" s="168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168"/>
      <c r="D67" s="185"/>
      <c r="E67" s="168"/>
      <c r="F67" s="168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168"/>
      <c r="D68" s="185"/>
      <c r="E68" s="168"/>
      <c r="F68" s="168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168"/>
      <c r="D69" s="185"/>
      <c r="E69" s="168"/>
      <c r="F69" s="168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168"/>
      <c r="D70" s="185"/>
      <c r="E70" s="168"/>
      <c r="F70" s="168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168"/>
      <c r="D71" s="185"/>
      <c r="E71" s="168"/>
      <c r="F71" s="168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168"/>
      <c r="D72" s="185"/>
      <c r="E72" s="168"/>
      <c r="F72" s="168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168"/>
      <c r="D73" s="185"/>
      <c r="E73" s="168"/>
      <c r="F73" s="168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168"/>
      <c r="D74" s="185"/>
      <c r="E74" s="168"/>
      <c r="F74" s="168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168"/>
      <c r="D75" s="185"/>
      <c r="E75" s="168"/>
      <c r="F75" s="168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168"/>
      <c r="D76" s="185"/>
      <c r="E76" s="168"/>
      <c r="F76" s="168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168"/>
      <c r="D77" s="185"/>
      <c r="E77" s="168"/>
      <c r="F77" s="168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168"/>
      <c r="D78" s="185"/>
      <c r="E78" s="168"/>
      <c r="F78" s="168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168"/>
      <c r="D79" s="185"/>
      <c r="E79" s="168"/>
      <c r="F79" s="168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168"/>
      <c r="D80" s="185"/>
      <c r="E80" s="168"/>
      <c r="F80" s="168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168"/>
      <c r="D81" s="185"/>
      <c r="E81" s="168"/>
      <c r="F81" s="168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168"/>
      <c r="D82" s="185"/>
      <c r="E82" s="168"/>
      <c r="F82" s="168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168"/>
      <c r="D83" s="185"/>
      <c r="E83" s="168"/>
      <c r="F83" s="168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168"/>
      <c r="D84" s="185"/>
      <c r="E84" s="168"/>
      <c r="F84" s="168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168"/>
      <c r="D85" s="185"/>
      <c r="E85" s="168"/>
      <c r="F85" s="168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168"/>
      <c r="D86" s="185"/>
      <c r="E86" s="168"/>
      <c r="F86" s="168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168"/>
      <c r="D87" s="185"/>
      <c r="E87" s="168"/>
      <c r="F87" s="168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168"/>
      <c r="D88" s="185"/>
      <c r="E88" s="168"/>
      <c r="F88" s="168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168"/>
      <c r="D89" s="185"/>
      <c r="E89" s="168"/>
      <c r="F89" s="168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168"/>
      <c r="D90" s="185"/>
      <c r="E90" s="168"/>
      <c r="F90" s="168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168"/>
      <c r="D91" s="185"/>
      <c r="E91" s="168"/>
      <c r="F91" s="168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168"/>
      <c r="D92" s="185"/>
      <c r="E92" s="168"/>
      <c r="F92" s="168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168"/>
      <c r="D93" s="185"/>
      <c r="E93" s="168"/>
      <c r="F93" s="168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168"/>
      <c r="D94" s="185"/>
      <c r="E94" s="168"/>
      <c r="F94" s="168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168"/>
      <c r="D95" s="185"/>
      <c r="E95" s="168"/>
      <c r="F95" s="168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168"/>
      <c r="D96" s="185"/>
      <c r="E96" s="168"/>
      <c r="F96" s="168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168"/>
      <c r="D97" s="185"/>
      <c r="E97" s="168"/>
      <c r="F97" s="168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168"/>
      <c r="D98" s="185"/>
      <c r="E98" s="168"/>
      <c r="F98" s="168"/>
      <c r="G98" s="16"/>
      <c r="H98" s="16"/>
      <c r="I98" s="11"/>
      <c r="J98" s="11"/>
      <c r="K98" s="11"/>
      <c r="L98" s="11"/>
      <c r="M98" s="11"/>
      <c r="N98" s="17"/>
      <c r="O98" s="17"/>
      <c r="P98" s="17"/>
      <c r="Q98" s="11"/>
      <c r="R98" s="11"/>
      <c r="S98" s="11"/>
    </row>
    <row r="99" spans="3:19" ht="19.899999999999999" customHeight="1" x14ac:dyDescent="0.25">
      <c r="C99" s="168"/>
      <c r="D99" s="185"/>
      <c r="E99" s="168"/>
      <c r="F99" s="168"/>
      <c r="G99" s="16"/>
      <c r="H99" s="16"/>
      <c r="I99" s="11"/>
      <c r="J99" s="11"/>
      <c r="K99" s="11"/>
      <c r="L99" s="11"/>
      <c r="M99" s="11"/>
      <c r="N99" s="17"/>
      <c r="O99" s="17"/>
      <c r="P99" s="17"/>
      <c r="Q99" s="11"/>
      <c r="R99" s="11"/>
      <c r="S99" s="11"/>
    </row>
    <row r="100" spans="3:19" ht="19.899999999999999" customHeight="1" x14ac:dyDescent="0.25">
      <c r="C100" s="168"/>
      <c r="D100" s="185"/>
      <c r="E100" s="168"/>
      <c r="F100" s="168"/>
      <c r="G100" s="16"/>
      <c r="H100" s="16"/>
      <c r="I100" s="11"/>
      <c r="J100" s="11"/>
      <c r="K100" s="11"/>
      <c r="L100" s="11"/>
      <c r="M100" s="11"/>
      <c r="N100" s="17"/>
      <c r="O100" s="17"/>
      <c r="P100" s="17"/>
      <c r="Q100" s="11"/>
      <c r="R100" s="11"/>
      <c r="S100" s="11"/>
    </row>
    <row r="101" spans="3:19" ht="19.899999999999999" customHeight="1" x14ac:dyDescent="0.25">
      <c r="C101" s="168"/>
      <c r="D101" s="185"/>
      <c r="E101" s="168"/>
      <c r="F101" s="168"/>
      <c r="G101" s="16"/>
      <c r="H101" s="16"/>
      <c r="I101" s="11"/>
      <c r="J101" s="11"/>
      <c r="K101" s="11"/>
      <c r="L101" s="11"/>
      <c r="M101" s="11"/>
      <c r="N101" s="17"/>
      <c r="O101" s="17"/>
      <c r="P101" s="17"/>
      <c r="Q101" s="11"/>
      <c r="R101" s="11"/>
      <c r="S101" s="11"/>
    </row>
    <row r="102" spans="3:19" ht="19.899999999999999" customHeight="1" x14ac:dyDescent="0.25">
      <c r="C102" s="168"/>
      <c r="D102" s="185"/>
      <c r="E102" s="168"/>
      <c r="F102" s="168"/>
      <c r="G102" s="16"/>
      <c r="H102" s="16"/>
      <c r="I102" s="11"/>
      <c r="J102" s="11"/>
      <c r="K102" s="11"/>
      <c r="L102" s="11"/>
      <c r="M102" s="11"/>
      <c r="N102" s="17"/>
      <c r="O102" s="17"/>
      <c r="P102" s="17"/>
      <c r="Q102" s="11"/>
      <c r="R102" s="11"/>
      <c r="S102" s="11"/>
    </row>
    <row r="103" spans="3:19" ht="19.899999999999999" customHeight="1" x14ac:dyDescent="0.25">
      <c r="C103" s="168"/>
      <c r="D103" s="185"/>
      <c r="E103" s="168"/>
      <c r="F103" s="168"/>
      <c r="G103" s="16"/>
      <c r="H103" s="16"/>
      <c r="I103" s="11"/>
      <c r="J103" s="11"/>
      <c r="K103" s="11"/>
      <c r="L103" s="11"/>
      <c r="M103" s="11"/>
      <c r="N103" s="17"/>
      <c r="O103" s="17"/>
      <c r="P103" s="17"/>
      <c r="Q103" s="11"/>
      <c r="R103" s="11"/>
      <c r="S103" s="11"/>
    </row>
    <row r="104" spans="3:19" ht="19.899999999999999" customHeight="1" x14ac:dyDescent="0.25">
      <c r="C104" s="168"/>
      <c r="D104" s="185"/>
      <c r="E104" s="168"/>
      <c r="F104" s="168"/>
      <c r="G104" s="16"/>
      <c r="H104" s="16"/>
      <c r="I104" s="11"/>
      <c r="J104" s="11"/>
      <c r="K104" s="11"/>
      <c r="L104" s="11"/>
      <c r="M104" s="11"/>
      <c r="N104" s="17"/>
      <c r="O104" s="17"/>
      <c r="P104" s="17"/>
      <c r="Q104" s="11"/>
      <c r="R104" s="11"/>
      <c r="S104" s="11"/>
    </row>
    <row r="105" spans="3:19" ht="19.899999999999999" customHeight="1" x14ac:dyDescent="0.25">
      <c r="C105" s="168"/>
      <c r="D105" s="185"/>
      <c r="E105" s="168"/>
      <c r="F105" s="168"/>
      <c r="G105" s="16"/>
      <c r="H105" s="16"/>
      <c r="I105" s="11"/>
      <c r="J105" s="11"/>
      <c r="K105" s="11"/>
      <c r="L105" s="11"/>
      <c r="M105" s="11"/>
      <c r="N105" s="17"/>
      <c r="O105" s="17"/>
      <c r="P105" s="17"/>
    </row>
    <row r="106" spans="3:19" ht="19.899999999999999" customHeight="1" x14ac:dyDescent="0.25">
      <c r="C106" s="1"/>
      <c r="E106" s="1"/>
      <c r="F106" s="1"/>
      <c r="J106" s="1"/>
    </row>
    <row r="107" spans="3:19" ht="19.899999999999999" customHeight="1" x14ac:dyDescent="0.25">
      <c r="C107" s="1"/>
      <c r="E107" s="1"/>
      <c r="F107" s="1"/>
      <c r="J107" s="1"/>
    </row>
    <row r="108" spans="3:19" ht="19.899999999999999" customHeight="1" x14ac:dyDescent="0.25">
      <c r="C108" s="1"/>
      <c r="E108" s="1"/>
      <c r="F108" s="1"/>
      <c r="J108" s="1"/>
    </row>
    <row r="109" spans="3:19" ht="19.899999999999999" customHeight="1" x14ac:dyDescent="0.25">
      <c r="C109" s="1"/>
      <c r="E109" s="1"/>
      <c r="F109" s="1"/>
      <c r="J109" s="1"/>
    </row>
    <row r="110" spans="3:19" ht="19.899999999999999" customHeight="1" x14ac:dyDescent="0.25">
      <c r="C110" s="1"/>
      <c r="E110" s="1"/>
      <c r="F110" s="1"/>
      <c r="J110" s="1"/>
    </row>
    <row r="111" spans="3:19" ht="19.899999999999999" customHeight="1" x14ac:dyDescent="0.25">
      <c r="C111" s="1"/>
      <c r="E111" s="1"/>
      <c r="F111" s="1"/>
      <c r="J111" s="1"/>
    </row>
    <row r="112" spans="3:19" ht="19.899999999999999" customHeight="1" x14ac:dyDescent="0.25">
      <c r="C112" s="1"/>
      <c r="E112" s="1"/>
      <c r="F112" s="1"/>
      <c r="J112" s="1"/>
    </row>
    <row r="113" spans="3:10" ht="19.899999999999999" customHeight="1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  <row r="230" spans="3:10" x14ac:dyDescent="0.25">
      <c r="C230" s="1"/>
      <c r="E230" s="1"/>
      <c r="F230" s="1"/>
      <c r="J230" s="1"/>
    </row>
    <row r="231" spans="3:10" x14ac:dyDescent="0.25">
      <c r="C231" s="1"/>
      <c r="E231" s="1"/>
      <c r="F231" s="1"/>
      <c r="J231" s="1"/>
    </row>
    <row r="232" spans="3:10" x14ac:dyDescent="0.25">
      <c r="C232" s="1"/>
      <c r="E232" s="1"/>
      <c r="F232" s="1"/>
      <c r="J232" s="1"/>
    </row>
    <row r="233" spans="3:10" x14ac:dyDescent="0.25">
      <c r="C233" s="1"/>
      <c r="E233" s="1"/>
      <c r="F233" s="1"/>
      <c r="J233" s="1"/>
    </row>
    <row r="234" spans="3:10" x14ac:dyDescent="0.25">
      <c r="C234" s="1"/>
      <c r="E234" s="1"/>
      <c r="F234" s="1"/>
      <c r="J234" s="1"/>
    </row>
    <row r="235" spans="3:10" x14ac:dyDescent="0.25">
      <c r="C235" s="1"/>
      <c r="E235" s="1"/>
      <c r="F235" s="1"/>
      <c r="J235" s="1"/>
    </row>
    <row r="236" spans="3:10" x14ac:dyDescent="0.25">
      <c r="C236" s="1"/>
      <c r="E236" s="1"/>
      <c r="F236" s="1"/>
      <c r="J236" s="1"/>
    </row>
  </sheetData>
  <sheetProtection algorithmName="SHA-512" hashValue="0gOjElxavoFerybacGwyxeZVdf98tKaR4Kok+P4VkdBW2C5cAYcuQdjfz4/T5Ar4SB9NXp0+/U7eKw/sxp9wQA==" saltValue="PmsbeIvN/6iBPC7nOlktrQ==" spinCount="100000" sheet="1" objects="1" scenarios="1"/>
  <mergeCells count="63">
    <mergeCell ref="Q14:Q15"/>
    <mergeCell ref="T14:T15"/>
    <mergeCell ref="V12:V15"/>
    <mergeCell ref="L14:L16"/>
    <mergeCell ref="P12:P13"/>
    <mergeCell ref="Q12:Q13"/>
    <mergeCell ref="C14:C15"/>
    <mergeCell ref="D14:D15"/>
    <mergeCell ref="E14:E15"/>
    <mergeCell ref="P14:P15"/>
    <mergeCell ref="I12:I16"/>
    <mergeCell ref="J12:J16"/>
    <mergeCell ref="K12:K16"/>
    <mergeCell ref="M12:M16"/>
    <mergeCell ref="N12:N16"/>
    <mergeCell ref="O12:O16"/>
    <mergeCell ref="U10:U11"/>
    <mergeCell ref="U12:U16"/>
    <mergeCell ref="L12:L13"/>
    <mergeCell ref="V7:V8"/>
    <mergeCell ref="N7:N9"/>
    <mergeCell ref="O7:O9"/>
    <mergeCell ref="U7:U9"/>
    <mergeCell ref="B1:D1"/>
    <mergeCell ref="G5:H5"/>
    <mergeCell ref="B20:G20"/>
    <mergeCell ref="R19:T19"/>
    <mergeCell ref="R18:T18"/>
    <mergeCell ref="B18:G18"/>
    <mergeCell ref="B19:H19"/>
    <mergeCell ref="P7:P8"/>
    <mergeCell ref="Q7:Q8"/>
    <mergeCell ref="T7:T8"/>
    <mergeCell ref="B12:B13"/>
    <mergeCell ref="C12:C13"/>
    <mergeCell ref="D12:D13"/>
    <mergeCell ref="E12:E13"/>
    <mergeCell ref="T12:T13"/>
    <mergeCell ref="B14:B15"/>
    <mergeCell ref="L7:L8"/>
    <mergeCell ref="I7:I9"/>
    <mergeCell ref="J7:J9"/>
    <mergeCell ref="K7:K9"/>
    <mergeCell ref="M7:M9"/>
    <mergeCell ref="B7:B8"/>
    <mergeCell ref="C7:C8"/>
    <mergeCell ref="D7:D8"/>
    <mergeCell ref="E7:E8"/>
    <mergeCell ref="B10:B11"/>
    <mergeCell ref="C10:C11"/>
    <mergeCell ref="D10:D11"/>
    <mergeCell ref="E10:E11"/>
    <mergeCell ref="I10:I11"/>
    <mergeCell ref="J10:J11"/>
    <mergeCell ref="K10:K11"/>
    <mergeCell ref="L10:L11"/>
    <mergeCell ref="T10:T11"/>
    <mergeCell ref="V10:V11"/>
    <mergeCell ref="M10:M11"/>
    <mergeCell ref="N10:N11"/>
    <mergeCell ref="O10:O11"/>
    <mergeCell ref="P10:P11"/>
    <mergeCell ref="Q10:Q11"/>
  </mergeCells>
  <conditionalFormatting sqref="G7:H16 R7:R16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16">
    <cfRule type="notContainsBlanks" dxfId="2" priority="78">
      <formula>LEN(TRIM(G7))&gt;0</formula>
    </cfRule>
  </conditionalFormatting>
  <conditionalFormatting sqref="T7 T9:T10 T12 T14 T16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J7:J8 J10 J12:J13" xr:uid="{3539D624-7842-4B46-B217-69A9A7C14D31}">
      <formula1>"ANO,NE"</formula1>
    </dataValidation>
    <dataValidation type="list" allowBlank="1" showInputMessage="1" showErrorMessage="1" sqref="E7 E9:E10 E16" xr:uid="{349A6282-9232-40B5-B155-0C95E3B5B228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ignoredErrors>
    <ignoredError sqref="S8 S11:S15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V7 V10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Helena Sedláčková</cp:lastModifiedBy>
  <cp:revision>3</cp:revision>
  <cp:lastPrinted>2024-10-25T07:27:45Z</cp:lastPrinted>
  <dcterms:created xsi:type="dcterms:W3CDTF">2014-03-05T12:43:32Z</dcterms:created>
  <dcterms:modified xsi:type="dcterms:W3CDTF">2024-11-05T13:19:27Z</dcterms:modified>
</cp:coreProperties>
</file>